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1 кв." sheetId="6" r:id="rId1"/>
  </sheets>
  <calcPr calcId="124519"/>
</workbook>
</file>

<file path=xl/calcChain.xml><?xml version="1.0" encoding="utf-8"?>
<calcChain xmlns="http://schemas.openxmlformats.org/spreadsheetml/2006/main">
  <c r="G94" i="6"/>
  <c r="F94"/>
  <c r="G91"/>
  <c r="F91"/>
  <c r="G87"/>
  <c r="F87"/>
  <c r="G79"/>
  <c r="F79"/>
  <c r="G77"/>
  <c r="F77"/>
  <c r="G75"/>
  <c r="F75"/>
  <c r="G71"/>
  <c r="F71"/>
  <c r="G68"/>
  <c r="F68"/>
  <c r="G63"/>
  <c r="F63"/>
  <c r="G57"/>
  <c r="F57"/>
  <c r="G52"/>
  <c r="F52"/>
  <c r="G49"/>
  <c r="F49"/>
  <c r="G47"/>
  <c r="F47"/>
  <c r="G43"/>
  <c r="F43"/>
  <c r="G36"/>
  <c r="F36"/>
  <c r="G29"/>
  <c r="F29"/>
  <c r="G22"/>
  <c r="F22"/>
  <c r="G20"/>
  <c r="F20"/>
  <c r="G14"/>
  <c r="F14"/>
  <c r="G7"/>
  <c r="F7"/>
  <c r="F6" s="1"/>
  <c r="G6" l="1"/>
  <c r="G19"/>
  <c r="G55"/>
  <c r="F19"/>
  <c r="F102" s="1"/>
  <c r="F55"/>
  <c r="G102" l="1"/>
</calcChain>
</file>

<file path=xl/sharedStrings.xml><?xml version="1.0" encoding="utf-8"?>
<sst xmlns="http://schemas.openxmlformats.org/spreadsheetml/2006/main" count="207" uniqueCount="126">
  <si>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</si>
  <si>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</si>
  <si>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</si>
  <si>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</si>
  <si>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</si>
  <si>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</si>
  <si>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</si>
  <si>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</si>
  <si>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</si>
  <si>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</si>
  <si>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</si>
  <si>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</si>
  <si>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</si>
  <si>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</si>
  <si>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</si>
  <si>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</si>
  <si>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</si>
  <si>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</si>
  <si>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</si>
  <si>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</si>
  <si>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</si>
  <si>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</si>
  <si>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</si>
  <si>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</si>
  <si>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</si>
  <si>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</si>
  <si>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</si>
  <si>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</si>
  <si>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</si>
  <si>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</si>
  <si>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</si>
  <si>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</si>
  <si>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</si>
  <si>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</si>
  <si>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</si>
  <si>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</si>
  <si>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</si>
  <si>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</si>
  <si>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</si>
  <si>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</si>
  <si>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</si>
  <si>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</si>
  <si>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</si>
  <si>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</si>
  <si>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</si>
  <si>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</si>
  <si>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</si>
  <si>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</si>
  <si>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</si>
  <si>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 xml:space="preserve">2.7.Подпрограмма «Развитие градостроительной деятельности  поселения» </t>
  </si>
  <si>
    <t>0412</t>
  </si>
  <si>
    <t>16 8 00 00000</t>
  </si>
  <si>
    <t>0203</t>
  </si>
  <si>
    <t>19 1 00 00000</t>
  </si>
  <si>
    <t>0409</t>
  </si>
  <si>
    <t>0503</t>
  </si>
  <si>
    <t>0107</t>
  </si>
  <si>
    <t>1101</t>
  </si>
  <si>
    <t>19 2 00 00000</t>
  </si>
  <si>
    <t>19 5 01 90700</t>
  </si>
  <si>
    <t>19 6 01 91220</t>
  </si>
  <si>
    <t>99 1 01 92070</t>
  </si>
  <si>
    <t>16 5 01 91430</t>
  </si>
  <si>
    <t>2.6.Подпрограмма  «Обеспечение условий для развития на территории поселения физической культуры и массового спорта»</t>
  </si>
  <si>
    <t>16 6 01 90410</t>
  </si>
  <si>
    <t>16 7 00 00000</t>
  </si>
  <si>
    <t>19 7 00 00000</t>
  </si>
  <si>
    <t>16 7 01 88690</t>
  </si>
  <si>
    <t>16 7 02 90850</t>
  </si>
  <si>
    <t>19 4 01 90530</t>
  </si>
  <si>
    <t>19 7 01 S8910</t>
  </si>
  <si>
    <t>05 1 01 90390</t>
  </si>
  <si>
    <t>05 0 00 00000</t>
  </si>
  <si>
    <t xml:space="preserve"> Непрограммные расходы органов местного самоуправления</t>
  </si>
  <si>
    <t>4. Муниципальная программа «Использование  и охрана земель на территории  Колыбельского сельского поселения»</t>
  </si>
  <si>
    <t>19 4 01 S8530</t>
  </si>
  <si>
    <t>04 1 01 98500</t>
  </si>
  <si>
    <t>11 1 01 L5760</t>
  </si>
  <si>
    <t>местные</t>
  </si>
  <si>
    <t>внебюджет</t>
  </si>
  <si>
    <t xml:space="preserve">5. Муниципальная программа «Развитие и поддержка малого и среднего предпринимательства »                                                                                </t>
  </si>
  <si>
    <t>19 7 01 90520</t>
  </si>
  <si>
    <t>0502</t>
  </si>
  <si>
    <t>6. Муниципальная программа «Развитие транспортной системы»</t>
  </si>
  <si>
    <t>24 0 00 00000</t>
  </si>
  <si>
    <t>24 2 01 81290</t>
  </si>
  <si>
    <t>19 8 F5 52430</t>
  </si>
  <si>
    <t>19 8 00 00000</t>
  </si>
  <si>
    <t>3.1.Подпрограмма  «Развитие сети уличного освещения»</t>
  </si>
  <si>
    <t xml:space="preserve">3.3.Подпрограмма «Содержание мест захоронения и ремонт военно-мемориальных объектов»  </t>
  </si>
  <si>
    <t xml:space="preserve">3.5. Подпрограмма     "Энергоэффективность и развитие энергетики в Колыбельском сельском поселении" </t>
  </si>
  <si>
    <t>3.6.Подпрограмма "Благоустройство мест массового отдыха"</t>
  </si>
  <si>
    <t>3.7.Подпрограмма "Реконструкция, ремонт сетей и обьектов водоснабжения"</t>
  </si>
  <si>
    <t xml:space="preserve">16 2 01S9180 </t>
  </si>
  <si>
    <t>16 2 01 70100</t>
  </si>
  <si>
    <t>ОБ</t>
  </si>
  <si>
    <t xml:space="preserve">В С Е Г О </t>
  </si>
  <si>
    <r>
      <t xml:space="preserve">3.4. Подпрограмма «Озеленение территории поселения»           </t>
    </r>
    <r>
      <rPr>
        <sz val="12"/>
        <color rgb="FF00B0F0"/>
        <rFont val="Times New Roman"/>
        <family val="1"/>
        <charset val="204"/>
      </rPr>
      <t xml:space="preserve"> </t>
    </r>
  </si>
  <si>
    <t xml:space="preserve">4.1 Мероприятия по повышение эффективности использования и охраны земель на территории поселения                                                                                    </t>
  </si>
  <si>
    <r>
      <t xml:space="preserve">6.2 Подпрограмма «Капитальный ремонт и ремонт автомобильных дорог общего пользования местного значения на территории Колыбельского  сельского поселения»   </t>
    </r>
    <r>
      <rPr>
        <sz val="12"/>
        <color rgb="FF7030A0"/>
        <rFont val="Times New Roman"/>
        <family val="1"/>
        <charset val="204"/>
      </rPr>
      <t>дорожный фон</t>
    </r>
    <r>
      <rPr>
        <sz val="12"/>
        <color rgb="FF000000"/>
        <rFont val="Times New Roman"/>
        <family val="1"/>
        <charset val="204"/>
      </rPr>
      <t xml:space="preserve">д                                        </t>
    </r>
  </si>
  <si>
    <t xml:space="preserve">24 2 01 S8910 </t>
  </si>
  <si>
    <t>МБ</t>
  </si>
  <si>
    <t>ВБ</t>
  </si>
  <si>
    <t>24 2 01 S8850</t>
  </si>
  <si>
    <t>ФБ</t>
  </si>
  <si>
    <t>ИБ</t>
  </si>
  <si>
    <t>16 1 00 00000</t>
  </si>
  <si>
    <t>16 6 00 00000</t>
  </si>
  <si>
    <t>СФ</t>
  </si>
  <si>
    <t xml:space="preserve">3.2.Подпрограмма «Благоустройство территории поселения»                                   </t>
  </si>
  <si>
    <t>19 3 00 00000</t>
  </si>
  <si>
    <t>19 4 00 00000</t>
  </si>
  <si>
    <t>19 5 00 00000</t>
  </si>
  <si>
    <t>19 6 00 00000</t>
  </si>
  <si>
    <t>19 8 02 98500</t>
  </si>
  <si>
    <t>19 3 01 88050</t>
  </si>
  <si>
    <t>Обустройство детс.площ.на тер.парка по ИБ</t>
  </si>
  <si>
    <t>19 7 01 S8520</t>
  </si>
  <si>
    <t xml:space="preserve">                          </t>
  </si>
  <si>
    <t xml:space="preserve">в т.ч.стройконтроль по дет.площ.                                                    </t>
  </si>
  <si>
    <t>ОТЧЕТ</t>
  </si>
  <si>
    <t>об исполнении муниципальных программ</t>
  </si>
  <si>
    <t>Колыбельского сельского поселения</t>
  </si>
  <si>
    <t xml:space="preserve">   за 1 квартал  2025 года        </t>
  </si>
  <si>
    <t>Исполнено</t>
  </si>
  <si>
    <t>План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</si>
</sst>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B0F0"/>
      <name val="Times New Roman"/>
      <family val="1"/>
      <charset val="204"/>
    </font>
    <font>
      <sz val="12"/>
      <color rgb="FFFF66FF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66F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2" borderId="0" xfId="0" applyFont="1" applyFill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49" fontId="1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0" fontId="12" fillId="0" borderId="0" xfId="0" applyFont="1"/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7" fillId="2" borderId="1" xfId="0" applyNumberFormat="1" applyFont="1" applyFill="1" applyBorder="1" applyAlignment="1">
      <alignment horizontal="right" vertical="center" wrapText="1"/>
    </xf>
    <xf numFmtId="49" fontId="17" fillId="2" borderId="3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3" fontId="6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/>
    </xf>
    <xf numFmtId="0" fontId="7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right" vertical="center" wrapText="1"/>
    </xf>
    <xf numFmtId="49" fontId="23" fillId="2" borderId="3" xfId="0" applyNumberFormat="1" applyFont="1" applyFill="1" applyBorder="1" applyAlignment="1">
      <alignment horizontal="right" wrapText="1"/>
    </xf>
    <xf numFmtId="49" fontId="23" fillId="2" borderId="2" xfId="0" applyNumberFormat="1" applyFont="1" applyFill="1" applyBorder="1" applyAlignment="1">
      <alignment horizontal="right" vertical="center" wrapText="1"/>
    </xf>
    <xf numFmtId="49" fontId="23" fillId="2" borderId="3" xfId="0" applyNumberFormat="1" applyFont="1" applyFill="1" applyBorder="1" applyAlignment="1">
      <alignment horizontal="right" vertical="center" wrapText="1"/>
    </xf>
    <xf numFmtId="49" fontId="21" fillId="2" borderId="3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23" fillId="2" borderId="1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4" fillId="0" borderId="0" xfId="0" applyFont="1"/>
    <xf numFmtId="0" fontId="4" fillId="2" borderId="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right" vertical="center" wrapText="1"/>
    </xf>
    <xf numFmtId="49" fontId="17" fillId="2" borderId="4" xfId="0" applyNumberFormat="1" applyFont="1" applyFill="1" applyBorder="1" applyAlignment="1">
      <alignment horizontal="right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abSelected="1" workbookViewId="0">
      <selection activeCell="F5" sqref="F1:G1048576"/>
    </sheetView>
  </sheetViews>
  <sheetFormatPr defaultRowHeight="15.75"/>
  <cols>
    <col min="1" max="1" width="72.7109375" style="10" customWidth="1"/>
    <col min="2" max="2" width="5.7109375" style="45" customWidth="1"/>
    <col min="3" max="3" width="8.7109375" style="45" customWidth="1"/>
    <col min="4" max="4" width="19.7109375" style="45" customWidth="1"/>
    <col min="5" max="5" width="7.140625" style="45" customWidth="1"/>
    <col min="6" max="6" width="15.42578125" style="141" customWidth="1"/>
    <col min="7" max="7" width="15.28515625" style="141" customWidth="1"/>
    <col min="8" max="16384" width="9.140625" style="10"/>
  </cols>
  <sheetData>
    <row r="1" spans="1:7">
      <c r="A1" s="143" t="s">
        <v>120</v>
      </c>
      <c r="B1" s="143"/>
      <c r="C1" s="143"/>
      <c r="D1" s="143"/>
      <c r="E1" s="143"/>
      <c r="F1" s="143"/>
      <c r="G1" s="143"/>
    </row>
    <row r="2" spans="1:7">
      <c r="A2" s="143" t="s">
        <v>121</v>
      </c>
      <c r="B2" s="144"/>
      <c r="C2" s="144"/>
      <c r="D2" s="144"/>
      <c r="E2" s="144"/>
      <c r="F2" s="144"/>
      <c r="G2" s="144"/>
    </row>
    <row r="3" spans="1:7">
      <c r="A3" s="145" t="s">
        <v>122</v>
      </c>
      <c r="B3" s="145"/>
      <c r="C3" s="145"/>
      <c r="D3" s="145"/>
      <c r="E3" s="145"/>
      <c r="F3" s="145"/>
      <c r="G3" s="145"/>
    </row>
    <row r="4" spans="1:7">
      <c r="A4" s="146" t="s">
        <v>123</v>
      </c>
      <c r="B4" s="146"/>
      <c r="C4" s="146"/>
      <c r="D4" s="146"/>
      <c r="E4" s="146"/>
      <c r="F4" s="146"/>
      <c r="G4" s="146"/>
    </row>
    <row r="5" spans="1:7">
      <c r="A5" s="12" t="s">
        <v>0</v>
      </c>
      <c r="B5" s="12"/>
      <c r="C5" s="13" t="s">
        <v>32</v>
      </c>
      <c r="D5" s="13" t="s">
        <v>10</v>
      </c>
      <c r="E5" s="14" t="s">
        <v>33</v>
      </c>
      <c r="F5" s="13" t="s">
        <v>125</v>
      </c>
      <c r="G5" s="13" t="s">
        <v>124</v>
      </c>
    </row>
    <row r="6" spans="1:7" ht="31.5">
      <c r="A6" s="15" t="s">
        <v>1</v>
      </c>
      <c r="B6" s="89"/>
      <c r="C6" s="67"/>
      <c r="D6" s="16" t="s">
        <v>25</v>
      </c>
      <c r="E6" s="16"/>
      <c r="F6" s="85">
        <f>F7</f>
        <v>2545</v>
      </c>
      <c r="G6" s="85">
        <f t="shared" ref="G6" si="0">G7+G14</f>
        <v>503.79999999999995</v>
      </c>
    </row>
    <row r="7" spans="1:7">
      <c r="A7" s="147" t="s">
        <v>2</v>
      </c>
      <c r="B7" s="125"/>
      <c r="C7" s="148"/>
      <c r="D7" s="150" t="s">
        <v>36</v>
      </c>
      <c r="E7" s="152"/>
      <c r="F7" s="188">
        <f>F9+F10+F11+F12+F13+F18</f>
        <v>2545</v>
      </c>
      <c r="G7" s="188">
        <f t="shared" ref="G7" si="1">G9+G10+G11</f>
        <v>503.79999999999995</v>
      </c>
    </row>
    <row r="8" spans="1:7" ht="17.25" customHeight="1">
      <c r="A8" s="147"/>
      <c r="B8" s="126"/>
      <c r="C8" s="149"/>
      <c r="D8" s="151"/>
      <c r="E8" s="153"/>
      <c r="F8" s="189"/>
      <c r="G8" s="189"/>
    </row>
    <row r="9" spans="1:7" ht="15" customHeight="1">
      <c r="A9" s="121"/>
      <c r="B9" s="59"/>
      <c r="C9" s="68" t="s">
        <v>34</v>
      </c>
      <c r="D9" s="18" t="s">
        <v>13</v>
      </c>
      <c r="E9" s="59">
        <v>100</v>
      </c>
      <c r="F9" s="190">
        <v>2013.1</v>
      </c>
      <c r="G9" s="190">
        <v>328.4</v>
      </c>
    </row>
    <row r="10" spans="1:7" ht="15" customHeight="1">
      <c r="A10" s="9"/>
      <c r="B10" s="73"/>
      <c r="C10" s="68" t="s">
        <v>34</v>
      </c>
      <c r="D10" s="18" t="s">
        <v>13</v>
      </c>
      <c r="E10" s="59">
        <v>200</v>
      </c>
      <c r="F10" s="190">
        <v>491.9</v>
      </c>
      <c r="G10" s="190">
        <v>174.4</v>
      </c>
    </row>
    <row r="11" spans="1:7">
      <c r="A11" s="128"/>
      <c r="B11" s="125"/>
      <c r="C11" s="68" t="s">
        <v>34</v>
      </c>
      <c r="D11" s="18" t="s">
        <v>13</v>
      </c>
      <c r="E11" s="59">
        <v>800</v>
      </c>
      <c r="F11" s="191">
        <v>40</v>
      </c>
      <c r="G11" s="191">
        <v>1</v>
      </c>
    </row>
    <row r="12" spans="1:7" hidden="1">
      <c r="A12" s="128" t="s">
        <v>78</v>
      </c>
      <c r="B12" s="125"/>
      <c r="C12" s="129" t="s">
        <v>34</v>
      </c>
      <c r="D12" s="131" t="s">
        <v>77</v>
      </c>
      <c r="E12" s="60">
        <v>200</v>
      </c>
      <c r="F12" s="191"/>
      <c r="G12" s="191"/>
    </row>
    <row r="13" spans="1:7" s="11" customFormat="1" hidden="1">
      <c r="A13" s="128" t="s">
        <v>79</v>
      </c>
      <c r="B13" s="125"/>
      <c r="C13" s="129" t="s">
        <v>34</v>
      </c>
      <c r="D13" s="131" t="s">
        <v>77</v>
      </c>
      <c r="E13" s="60">
        <v>200</v>
      </c>
      <c r="F13" s="192"/>
      <c r="G13" s="192"/>
    </row>
    <row r="14" spans="1:7" ht="15.75" hidden="1" customHeight="1">
      <c r="A14" s="154" t="s">
        <v>3</v>
      </c>
      <c r="B14" s="125"/>
      <c r="C14" s="156"/>
      <c r="D14" s="158" t="s">
        <v>37</v>
      </c>
      <c r="E14" s="161"/>
      <c r="F14" s="193">
        <f>F17+F18</f>
        <v>0</v>
      </c>
      <c r="G14" s="193">
        <f t="shared" ref="G14" si="2">G17+G18</f>
        <v>0</v>
      </c>
    </row>
    <row r="15" spans="1:7" ht="15.75" hidden="1" customHeight="1">
      <c r="A15" s="155"/>
      <c r="B15" s="86"/>
      <c r="C15" s="157"/>
      <c r="D15" s="159"/>
      <c r="E15" s="162"/>
      <c r="F15" s="194"/>
      <c r="G15" s="194"/>
    </row>
    <row r="16" spans="1:7" ht="15.75" hidden="1" customHeight="1">
      <c r="A16" s="155"/>
      <c r="B16" s="86"/>
      <c r="C16" s="130"/>
      <c r="D16" s="160"/>
      <c r="E16" s="163"/>
      <c r="F16" s="195"/>
      <c r="G16" s="195"/>
    </row>
    <row r="17" spans="1:7" hidden="1">
      <c r="A17" s="46"/>
      <c r="B17" s="59"/>
      <c r="C17" s="69" t="s">
        <v>34</v>
      </c>
      <c r="D17" s="48" t="s">
        <v>26</v>
      </c>
      <c r="E17" s="61">
        <v>100</v>
      </c>
      <c r="F17" s="196"/>
      <c r="G17" s="196"/>
    </row>
    <row r="18" spans="1:7" ht="16.5" hidden="1" customHeight="1">
      <c r="A18" s="47"/>
      <c r="B18" s="126"/>
      <c r="C18" s="70" t="s">
        <v>34</v>
      </c>
      <c r="D18" s="48" t="s">
        <v>13</v>
      </c>
      <c r="E18" s="61">
        <v>800</v>
      </c>
      <c r="F18" s="196">
        <v>0</v>
      </c>
      <c r="G18" s="196"/>
    </row>
    <row r="19" spans="1:7" ht="36.75" customHeight="1">
      <c r="A19" s="17" t="s">
        <v>4</v>
      </c>
      <c r="B19" s="58"/>
      <c r="C19" s="67"/>
      <c r="D19" s="16" t="s">
        <v>14</v>
      </c>
      <c r="E19" s="16"/>
      <c r="F19" s="197">
        <f>F20+F22+F29+F36+F43+F47+F49+F52</f>
        <v>8092.9</v>
      </c>
      <c r="G19" s="197">
        <f>G20+G22+G29+G36+G43+G47+G49+G52</f>
        <v>1409.5000000000002</v>
      </c>
    </row>
    <row r="20" spans="1:7" ht="31.5">
      <c r="A20" s="132" t="s">
        <v>29</v>
      </c>
      <c r="B20" s="59"/>
      <c r="C20" s="71"/>
      <c r="D20" s="16" t="s">
        <v>106</v>
      </c>
      <c r="E20" s="18"/>
      <c r="F20" s="85">
        <f>F21</f>
        <v>1602.3</v>
      </c>
      <c r="G20" s="85">
        <f t="shared" ref="G20" si="3">G21</f>
        <v>241</v>
      </c>
    </row>
    <row r="21" spans="1:7">
      <c r="A21" s="114"/>
      <c r="B21" s="125"/>
      <c r="C21" s="71" t="s">
        <v>35</v>
      </c>
      <c r="D21" s="18" t="s">
        <v>15</v>
      </c>
      <c r="E21" s="18">
        <v>100</v>
      </c>
      <c r="F21" s="198">
        <v>1602.3</v>
      </c>
      <c r="G21" s="198">
        <v>241</v>
      </c>
    </row>
    <row r="22" spans="1:7" ht="15" customHeight="1">
      <c r="A22" s="167" t="s">
        <v>5</v>
      </c>
      <c r="B22" s="125"/>
      <c r="C22" s="148"/>
      <c r="D22" s="165" t="s">
        <v>40</v>
      </c>
      <c r="E22" s="165"/>
      <c r="F22" s="199">
        <f>F24+F25+F28+F27+F26</f>
        <v>1615.9</v>
      </c>
      <c r="G22" s="199">
        <f>G24+G25+G28+G27</f>
        <v>282</v>
      </c>
    </row>
    <row r="23" spans="1:7" ht="18.75" customHeight="1">
      <c r="A23" s="168"/>
      <c r="B23" s="126"/>
      <c r="C23" s="149"/>
      <c r="D23" s="166"/>
      <c r="E23" s="166"/>
      <c r="F23" s="200"/>
      <c r="G23" s="200"/>
    </row>
    <row r="24" spans="1:7" ht="15" customHeight="1">
      <c r="A24" s="115"/>
      <c r="B24" s="126"/>
      <c r="C24" s="123" t="s">
        <v>38</v>
      </c>
      <c r="D24" s="18" t="s">
        <v>16</v>
      </c>
      <c r="E24" s="59">
        <v>100</v>
      </c>
      <c r="F24" s="190">
        <v>799.1</v>
      </c>
      <c r="G24" s="190">
        <v>123.5</v>
      </c>
    </row>
    <row r="25" spans="1:7" ht="15" customHeight="1">
      <c r="A25" s="116"/>
      <c r="B25" s="90"/>
      <c r="C25" s="123" t="s">
        <v>38</v>
      </c>
      <c r="D25" s="18" t="s">
        <v>16</v>
      </c>
      <c r="E25" s="59">
        <v>200</v>
      </c>
      <c r="F25" s="190">
        <v>811.3</v>
      </c>
      <c r="G25" s="190">
        <v>158.5</v>
      </c>
    </row>
    <row r="26" spans="1:7" ht="15" hidden="1" customHeight="1">
      <c r="A26" s="23"/>
      <c r="B26" s="91" t="s">
        <v>95</v>
      </c>
      <c r="C26" s="123" t="s">
        <v>38</v>
      </c>
      <c r="D26" s="18" t="s">
        <v>94</v>
      </c>
      <c r="E26" s="59">
        <v>200</v>
      </c>
      <c r="F26" s="190"/>
      <c r="G26" s="201"/>
    </row>
    <row r="27" spans="1:7" ht="15" hidden="1" customHeight="1">
      <c r="A27" s="24"/>
      <c r="B27" s="91" t="s">
        <v>95</v>
      </c>
      <c r="C27" s="72" t="s">
        <v>38</v>
      </c>
      <c r="D27" s="25" t="s">
        <v>93</v>
      </c>
      <c r="E27" s="25">
        <v>200</v>
      </c>
      <c r="F27" s="190"/>
      <c r="G27" s="201"/>
    </row>
    <row r="28" spans="1:7" ht="15" customHeight="1">
      <c r="A28" s="26"/>
      <c r="B28" s="92"/>
      <c r="C28" s="123" t="s">
        <v>38</v>
      </c>
      <c r="D28" s="18" t="s">
        <v>16</v>
      </c>
      <c r="E28" s="125">
        <v>800</v>
      </c>
      <c r="F28" s="201">
        <v>5.5</v>
      </c>
      <c r="G28" s="201">
        <v>0</v>
      </c>
    </row>
    <row r="29" spans="1:7">
      <c r="A29" s="164" t="s">
        <v>6</v>
      </c>
      <c r="B29" s="125"/>
      <c r="C29" s="148"/>
      <c r="D29" s="165" t="s">
        <v>39</v>
      </c>
      <c r="E29" s="165"/>
      <c r="F29" s="202">
        <f>F31+F32+F33+F34+F35</f>
        <v>3808.1</v>
      </c>
      <c r="G29" s="202">
        <f t="shared" ref="G29" si="4">G31+G32+G33+G34+G35</f>
        <v>563.30000000000007</v>
      </c>
    </row>
    <row r="30" spans="1:7" ht="13.5" customHeight="1">
      <c r="A30" s="164"/>
      <c r="B30" s="126"/>
      <c r="C30" s="149"/>
      <c r="D30" s="166"/>
      <c r="E30" s="166"/>
      <c r="F30" s="203"/>
      <c r="G30" s="203"/>
    </row>
    <row r="31" spans="1:7" ht="15" customHeight="1">
      <c r="A31" s="112"/>
      <c r="B31" s="93"/>
      <c r="C31" s="68" t="s">
        <v>41</v>
      </c>
      <c r="D31" s="18" t="s">
        <v>30</v>
      </c>
      <c r="E31" s="59">
        <v>100</v>
      </c>
      <c r="F31" s="190">
        <v>3368</v>
      </c>
      <c r="G31" s="190">
        <v>474.3</v>
      </c>
    </row>
    <row r="32" spans="1:7" ht="15" customHeight="1">
      <c r="A32" s="27"/>
      <c r="B32" s="25"/>
      <c r="C32" s="68" t="s">
        <v>41</v>
      </c>
      <c r="D32" s="18" t="s">
        <v>30</v>
      </c>
      <c r="E32" s="59">
        <v>200</v>
      </c>
      <c r="F32" s="190">
        <v>319.10000000000002</v>
      </c>
      <c r="G32" s="190">
        <v>88.4</v>
      </c>
    </row>
    <row r="33" spans="1:7" ht="15" customHeight="1">
      <c r="A33" s="27"/>
      <c r="B33" s="25"/>
      <c r="C33" s="68" t="s">
        <v>41</v>
      </c>
      <c r="D33" s="18" t="s">
        <v>30</v>
      </c>
      <c r="E33" s="59">
        <v>800</v>
      </c>
      <c r="F33" s="190">
        <v>1</v>
      </c>
      <c r="G33" s="190">
        <v>0.6</v>
      </c>
    </row>
    <row r="34" spans="1:7" ht="15" customHeight="1">
      <c r="A34" s="24"/>
      <c r="B34" s="82"/>
      <c r="C34" s="73" t="s">
        <v>41</v>
      </c>
      <c r="D34" s="22" t="s">
        <v>42</v>
      </c>
      <c r="E34" s="25">
        <v>200</v>
      </c>
      <c r="F34" s="190">
        <v>50</v>
      </c>
      <c r="G34" s="190">
        <v>0</v>
      </c>
    </row>
    <row r="35" spans="1:7" ht="15" customHeight="1">
      <c r="A35" s="132"/>
      <c r="B35" s="59"/>
      <c r="C35" s="68" t="s">
        <v>41</v>
      </c>
      <c r="D35" s="18" t="s">
        <v>42</v>
      </c>
      <c r="E35" s="59">
        <v>800</v>
      </c>
      <c r="F35" s="190">
        <v>70</v>
      </c>
      <c r="G35" s="190">
        <v>0</v>
      </c>
    </row>
    <row r="36" spans="1:7" ht="14.25" customHeight="1">
      <c r="A36" s="164" t="s">
        <v>7</v>
      </c>
      <c r="B36" s="125"/>
      <c r="C36" s="148"/>
      <c r="D36" s="165" t="s">
        <v>43</v>
      </c>
      <c r="E36" s="165"/>
      <c r="F36" s="204">
        <f>F39+F40+F41+F42</f>
        <v>148</v>
      </c>
      <c r="G36" s="204">
        <f t="shared" ref="G36" si="5">G39+G40+G41+G42</f>
        <v>48</v>
      </c>
    </row>
    <row r="37" spans="1:7" ht="9.75" hidden="1" customHeight="1">
      <c r="A37" s="164"/>
      <c r="B37" s="86"/>
      <c r="C37" s="173"/>
      <c r="D37" s="174"/>
      <c r="E37" s="174"/>
      <c r="F37" s="204"/>
      <c r="G37" s="204"/>
    </row>
    <row r="38" spans="1:7" ht="6.75" hidden="1" customHeight="1">
      <c r="A38" s="164"/>
      <c r="B38" s="126"/>
      <c r="C38" s="149"/>
      <c r="D38" s="166"/>
      <c r="E38" s="166"/>
      <c r="F38" s="204"/>
      <c r="G38" s="204"/>
    </row>
    <row r="39" spans="1:7" ht="15" customHeight="1">
      <c r="A39" s="20"/>
      <c r="B39" s="125"/>
      <c r="C39" s="122" t="s">
        <v>44</v>
      </c>
      <c r="D39" s="18" t="s">
        <v>17</v>
      </c>
      <c r="E39" s="125">
        <v>800</v>
      </c>
      <c r="F39" s="201">
        <v>1</v>
      </c>
      <c r="G39" s="201"/>
    </row>
    <row r="40" spans="1:7" ht="15" customHeight="1">
      <c r="A40" s="21"/>
      <c r="B40" s="125"/>
      <c r="C40" s="122" t="s">
        <v>45</v>
      </c>
      <c r="D40" s="18" t="s">
        <v>19</v>
      </c>
      <c r="E40" s="125">
        <v>700</v>
      </c>
      <c r="F40" s="201">
        <v>1</v>
      </c>
      <c r="G40" s="201"/>
    </row>
    <row r="41" spans="1:7" ht="15" customHeight="1">
      <c r="A41" s="21"/>
      <c r="B41" s="125"/>
      <c r="C41" s="122" t="s">
        <v>38</v>
      </c>
      <c r="D41" s="18" t="s">
        <v>18</v>
      </c>
      <c r="E41" s="125">
        <v>500</v>
      </c>
      <c r="F41" s="201">
        <v>145</v>
      </c>
      <c r="G41" s="201">
        <v>48</v>
      </c>
    </row>
    <row r="42" spans="1:7" ht="15" customHeight="1">
      <c r="A42" s="21"/>
      <c r="B42" s="125"/>
      <c r="C42" s="122" t="s">
        <v>50</v>
      </c>
      <c r="D42" s="18" t="s">
        <v>18</v>
      </c>
      <c r="E42" s="125">
        <v>500</v>
      </c>
      <c r="F42" s="201">
        <v>1</v>
      </c>
      <c r="G42" s="201"/>
    </row>
    <row r="43" spans="1:7">
      <c r="A43" s="169" t="s">
        <v>11</v>
      </c>
      <c r="B43" s="94"/>
      <c r="C43" s="171"/>
      <c r="D43" s="165" t="s">
        <v>46</v>
      </c>
      <c r="E43" s="165"/>
      <c r="F43" s="205">
        <f>F45+F46</f>
        <v>335</v>
      </c>
      <c r="G43" s="205">
        <f t="shared" ref="G43" si="6">G45+G46</f>
        <v>189.2</v>
      </c>
    </row>
    <row r="44" spans="1:7" ht="31.5" customHeight="1">
      <c r="A44" s="170"/>
      <c r="B44" s="95"/>
      <c r="C44" s="172"/>
      <c r="D44" s="166"/>
      <c r="E44" s="166"/>
      <c r="F44" s="206"/>
      <c r="G44" s="206"/>
    </row>
    <row r="45" spans="1:7" ht="15" customHeight="1">
      <c r="A45" s="29"/>
      <c r="B45" s="124"/>
      <c r="C45" s="134" t="s">
        <v>47</v>
      </c>
      <c r="D45" s="18" t="s">
        <v>62</v>
      </c>
      <c r="E45" s="126">
        <v>200</v>
      </c>
      <c r="F45" s="207">
        <v>0</v>
      </c>
      <c r="G45" s="207">
        <v>0</v>
      </c>
    </row>
    <row r="46" spans="1:7" ht="15" customHeight="1">
      <c r="A46" s="113"/>
      <c r="B46" s="124"/>
      <c r="C46" s="134" t="s">
        <v>48</v>
      </c>
      <c r="D46" s="18" t="s">
        <v>20</v>
      </c>
      <c r="E46" s="126">
        <v>200</v>
      </c>
      <c r="F46" s="207">
        <v>335</v>
      </c>
      <c r="G46" s="207">
        <v>189.2</v>
      </c>
    </row>
    <row r="47" spans="1:7" ht="31.5">
      <c r="A47" s="132" t="s">
        <v>63</v>
      </c>
      <c r="B47" s="59"/>
      <c r="C47" s="71"/>
      <c r="D47" s="16" t="s">
        <v>107</v>
      </c>
      <c r="E47" s="16"/>
      <c r="F47" s="197">
        <f>F48</f>
        <v>370.6</v>
      </c>
      <c r="G47" s="197">
        <f t="shared" ref="G47" si="7">G48</f>
        <v>58.4</v>
      </c>
    </row>
    <row r="48" spans="1:7">
      <c r="A48" s="132"/>
      <c r="B48" s="59"/>
      <c r="C48" s="71" t="s">
        <v>57</v>
      </c>
      <c r="D48" s="18" t="s">
        <v>64</v>
      </c>
      <c r="E48" s="18">
        <v>200</v>
      </c>
      <c r="F48" s="208">
        <v>370.6</v>
      </c>
      <c r="G48" s="208">
        <v>58.4</v>
      </c>
    </row>
    <row r="49" spans="1:7" ht="31.5">
      <c r="A49" s="132" t="s">
        <v>49</v>
      </c>
      <c r="B49" s="59"/>
      <c r="C49" s="68"/>
      <c r="D49" s="16" t="s">
        <v>65</v>
      </c>
      <c r="E49" s="16"/>
      <c r="F49" s="197">
        <f>F50+F51</f>
        <v>50</v>
      </c>
      <c r="G49" s="197">
        <f t="shared" ref="G49" si="8">G50+G51</f>
        <v>0</v>
      </c>
    </row>
    <row r="50" spans="1:7" ht="15" hidden="1" customHeight="1">
      <c r="A50" s="132"/>
      <c r="B50" s="59"/>
      <c r="C50" s="68" t="s">
        <v>50</v>
      </c>
      <c r="D50" s="18" t="s">
        <v>67</v>
      </c>
      <c r="E50" s="59">
        <v>200</v>
      </c>
      <c r="F50" s="196"/>
      <c r="G50" s="196"/>
    </row>
    <row r="51" spans="1:7" ht="15" customHeight="1">
      <c r="A51" s="132"/>
      <c r="B51" s="59"/>
      <c r="C51" s="68" t="s">
        <v>50</v>
      </c>
      <c r="D51" s="18" t="s">
        <v>68</v>
      </c>
      <c r="E51" s="59">
        <v>200</v>
      </c>
      <c r="F51" s="196">
        <v>50</v>
      </c>
      <c r="G51" s="196">
        <v>0</v>
      </c>
    </row>
    <row r="52" spans="1:7" ht="48.75" customHeight="1">
      <c r="A52" s="132" t="s">
        <v>12</v>
      </c>
      <c r="B52" s="59"/>
      <c r="C52" s="68"/>
      <c r="D52" s="16" t="s">
        <v>51</v>
      </c>
      <c r="E52" s="16"/>
      <c r="F52" s="85">
        <f>F53+F54</f>
        <v>163</v>
      </c>
      <c r="G52" s="85">
        <f t="shared" ref="G52" si="9">G53+G54</f>
        <v>27.6</v>
      </c>
    </row>
    <row r="53" spans="1:7" ht="15" customHeight="1">
      <c r="A53" s="19"/>
      <c r="B53" s="81" t="s">
        <v>104</v>
      </c>
      <c r="C53" s="73" t="s">
        <v>52</v>
      </c>
      <c r="D53" s="28" t="s">
        <v>21</v>
      </c>
      <c r="E53" s="25">
        <v>100</v>
      </c>
      <c r="F53" s="190">
        <v>144</v>
      </c>
      <c r="G53" s="190">
        <v>27.6</v>
      </c>
    </row>
    <row r="54" spans="1:7" ht="15" customHeight="1">
      <c r="A54" s="30"/>
      <c r="B54" s="81" t="s">
        <v>104</v>
      </c>
      <c r="C54" s="73" t="s">
        <v>52</v>
      </c>
      <c r="D54" s="28" t="s">
        <v>21</v>
      </c>
      <c r="E54" s="25">
        <v>200</v>
      </c>
      <c r="F54" s="190">
        <v>19</v>
      </c>
      <c r="G54" s="190">
        <v>0</v>
      </c>
    </row>
    <row r="55" spans="1:7" ht="15" customHeight="1">
      <c r="A55" s="182" t="s">
        <v>8</v>
      </c>
      <c r="B55" s="135"/>
      <c r="C55" s="184"/>
      <c r="D55" s="165" t="s">
        <v>22</v>
      </c>
      <c r="E55" s="186"/>
      <c r="F55" s="209">
        <f>F57+F63+F68+F71+F75+F77+F79+F73+F87</f>
        <v>5597.8</v>
      </c>
      <c r="G55" s="209">
        <f>G57+G63+G68+G71+G75+G77+G79+G72+G73+G87</f>
        <v>270.7</v>
      </c>
    </row>
    <row r="56" spans="1:7" ht="7.5" customHeight="1">
      <c r="A56" s="183"/>
      <c r="B56" s="136"/>
      <c r="C56" s="185"/>
      <c r="D56" s="166"/>
      <c r="E56" s="187"/>
      <c r="F56" s="210"/>
      <c r="G56" s="210"/>
    </row>
    <row r="57" spans="1:7" ht="15.75" hidden="1" customHeight="1">
      <c r="A57" s="169" t="s">
        <v>9</v>
      </c>
      <c r="B57" s="94"/>
      <c r="C57" s="176"/>
      <c r="D57" s="178" t="s">
        <v>53</v>
      </c>
      <c r="E57" s="180"/>
      <c r="F57" s="193">
        <f>F60+F61+F62</f>
        <v>0</v>
      </c>
      <c r="G57" s="193">
        <f t="shared" ref="G57" si="10">G60+G61+G62</f>
        <v>0</v>
      </c>
    </row>
    <row r="58" spans="1:7" ht="15.75" hidden="1" customHeight="1">
      <c r="A58" s="175"/>
      <c r="B58" s="96"/>
      <c r="C58" s="177"/>
      <c r="D58" s="179"/>
      <c r="E58" s="181"/>
      <c r="F58" s="194"/>
      <c r="G58" s="194"/>
    </row>
    <row r="59" spans="1:7" ht="15.75" hidden="1" customHeight="1">
      <c r="A59" s="175"/>
      <c r="B59" s="96"/>
      <c r="C59" s="137"/>
      <c r="D59" s="179"/>
      <c r="E59" s="139"/>
      <c r="F59" s="194"/>
      <c r="G59" s="194"/>
    </row>
    <row r="60" spans="1:7" hidden="1">
      <c r="A60" s="31"/>
      <c r="B60" s="97"/>
      <c r="C60" s="74" t="s">
        <v>54</v>
      </c>
      <c r="D60" s="18" t="s">
        <v>27</v>
      </c>
      <c r="E60" s="59">
        <v>200</v>
      </c>
      <c r="F60" s="196"/>
      <c r="G60" s="196"/>
    </row>
    <row r="61" spans="1:7" hidden="1">
      <c r="A61" s="33"/>
      <c r="B61" s="98"/>
      <c r="C61" s="74" t="s">
        <v>54</v>
      </c>
      <c r="D61" s="28" t="s">
        <v>28</v>
      </c>
      <c r="E61" s="59">
        <v>200</v>
      </c>
      <c r="F61" s="211"/>
      <c r="G61" s="211"/>
    </row>
    <row r="62" spans="1:7" hidden="1">
      <c r="A62" s="34"/>
      <c r="B62" s="99"/>
      <c r="C62" s="74" t="s">
        <v>54</v>
      </c>
      <c r="D62" s="22" t="s">
        <v>28</v>
      </c>
      <c r="E62" s="59">
        <v>200</v>
      </c>
      <c r="F62" s="201"/>
      <c r="G62" s="201"/>
    </row>
    <row r="63" spans="1:7" ht="18" customHeight="1">
      <c r="A63" s="167" t="s">
        <v>88</v>
      </c>
      <c r="B63" s="125"/>
      <c r="C63" s="148"/>
      <c r="D63" s="165" t="s">
        <v>58</v>
      </c>
      <c r="E63" s="186"/>
      <c r="F63" s="212">
        <f>F65+F66+F67</f>
        <v>522.5</v>
      </c>
      <c r="G63" s="212">
        <f t="shared" ref="G63" si="11">G65+G66+G67</f>
        <v>207.6</v>
      </c>
    </row>
    <row r="64" spans="1:7" ht="5.25" hidden="1" customHeight="1">
      <c r="A64" s="168"/>
      <c r="B64" s="126"/>
      <c r="C64" s="149"/>
      <c r="D64" s="166"/>
      <c r="E64" s="187"/>
      <c r="F64" s="213"/>
      <c r="G64" s="213"/>
    </row>
    <row r="65" spans="1:7" ht="15" customHeight="1">
      <c r="A65" s="32"/>
      <c r="B65" s="59"/>
      <c r="C65" s="68" t="s">
        <v>55</v>
      </c>
      <c r="D65" s="18" t="s">
        <v>23</v>
      </c>
      <c r="E65" s="59">
        <v>200</v>
      </c>
      <c r="F65" s="190">
        <v>406.8</v>
      </c>
      <c r="G65" s="190">
        <v>207.6</v>
      </c>
    </row>
    <row r="66" spans="1:7" ht="16.5" customHeight="1">
      <c r="A66" s="35"/>
      <c r="B66" s="82" t="s">
        <v>95</v>
      </c>
      <c r="C66" s="73" t="s">
        <v>55</v>
      </c>
      <c r="D66" s="28" t="s">
        <v>31</v>
      </c>
      <c r="E66" s="25">
        <v>200</v>
      </c>
      <c r="F66" s="190">
        <v>105.2</v>
      </c>
      <c r="G66" s="190">
        <v>0</v>
      </c>
    </row>
    <row r="67" spans="1:7" ht="15" customHeight="1">
      <c r="A67" s="34"/>
      <c r="B67" s="84" t="s">
        <v>108</v>
      </c>
      <c r="C67" s="68" t="s">
        <v>55</v>
      </c>
      <c r="D67" s="22" t="s">
        <v>31</v>
      </c>
      <c r="E67" s="59">
        <v>200</v>
      </c>
      <c r="F67" s="190">
        <v>10.5</v>
      </c>
      <c r="G67" s="190">
        <v>0</v>
      </c>
    </row>
    <row r="68" spans="1:7" ht="24" customHeight="1">
      <c r="A68" s="127" t="s">
        <v>109</v>
      </c>
      <c r="B68" s="125"/>
      <c r="C68" s="133"/>
      <c r="D68" s="16" t="s">
        <v>110</v>
      </c>
      <c r="E68" s="16"/>
      <c r="F68" s="197">
        <f>F69+F70</f>
        <v>557</v>
      </c>
      <c r="G68" s="197">
        <f>G69+G70</f>
        <v>0</v>
      </c>
    </row>
    <row r="69" spans="1:7" ht="17.25" customHeight="1">
      <c r="A69" s="127"/>
      <c r="B69" s="125"/>
      <c r="C69" s="133" t="s">
        <v>55</v>
      </c>
      <c r="D69" s="18" t="s">
        <v>115</v>
      </c>
      <c r="E69" s="18">
        <v>200</v>
      </c>
      <c r="F69" s="214">
        <v>500</v>
      </c>
      <c r="G69" s="214">
        <v>0</v>
      </c>
    </row>
    <row r="70" spans="1:7" ht="16.5" customHeight="1">
      <c r="A70" s="114"/>
      <c r="B70" s="125"/>
      <c r="C70" s="133" t="s">
        <v>55</v>
      </c>
      <c r="D70" s="18" t="s">
        <v>24</v>
      </c>
      <c r="E70" s="18">
        <v>200</v>
      </c>
      <c r="F70" s="214">
        <v>57</v>
      </c>
      <c r="G70" s="214">
        <v>0</v>
      </c>
    </row>
    <row r="71" spans="1:7" ht="34.5" customHeight="1">
      <c r="A71" s="132" t="s">
        <v>89</v>
      </c>
      <c r="B71" s="59"/>
      <c r="C71" s="71"/>
      <c r="D71" s="16" t="s">
        <v>111</v>
      </c>
      <c r="E71" s="16"/>
      <c r="F71" s="197">
        <f>F74+F72</f>
        <v>125</v>
      </c>
      <c r="G71" s="197">
        <f t="shared" ref="G71" si="12">G74</f>
        <v>20.399999999999999</v>
      </c>
    </row>
    <row r="72" spans="1:7" ht="15" hidden="1" customHeight="1">
      <c r="A72" s="35"/>
      <c r="B72" s="100" t="s">
        <v>95</v>
      </c>
      <c r="C72" s="75" t="s">
        <v>55</v>
      </c>
      <c r="D72" s="22" t="s">
        <v>75</v>
      </c>
      <c r="E72" s="22">
        <v>200</v>
      </c>
      <c r="F72" s="215"/>
      <c r="G72" s="215"/>
    </row>
    <row r="73" spans="1:7" ht="15" hidden="1" customHeight="1">
      <c r="A73" s="35"/>
      <c r="B73" s="100"/>
      <c r="C73" s="71" t="s">
        <v>55</v>
      </c>
      <c r="D73" s="18" t="s">
        <v>75</v>
      </c>
      <c r="E73" s="18">
        <v>200</v>
      </c>
      <c r="F73" s="216"/>
      <c r="G73" s="216"/>
    </row>
    <row r="74" spans="1:7" ht="15" customHeight="1">
      <c r="A74" s="112"/>
      <c r="B74" s="100"/>
      <c r="C74" s="71" t="s">
        <v>55</v>
      </c>
      <c r="D74" s="18" t="s">
        <v>69</v>
      </c>
      <c r="E74" s="18">
        <v>200</v>
      </c>
      <c r="F74" s="214">
        <v>125</v>
      </c>
      <c r="G74" s="214">
        <v>20.399999999999999</v>
      </c>
    </row>
    <row r="75" spans="1:7" ht="19.5" customHeight="1">
      <c r="A75" s="121" t="s">
        <v>97</v>
      </c>
      <c r="B75" s="59"/>
      <c r="C75" s="71"/>
      <c r="D75" s="16" t="s">
        <v>112</v>
      </c>
      <c r="E75" s="16"/>
      <c r="F75" s="85">
        <f>F76</f>
        <v>0</v>
      </c>
      <c r="G75" s="85">
        <f t="shared" ref="G75" si="13">G76</f>
        <v>0</v>
      </c>
    </row>
    <row r="76" spans="1:7" ht="19.5" customHeight="1">
      <c r="A76" s="140"/>
      <c r="B76" s="59"/>
      <c r="C76" s="71" t="s">
        <v>55</v>
      </c>
      <c r="D76" s="18" t="s">
        <v>59</v>
      </c>
      <c r="E76" s="18">
        <v>200</v>
      </c>
      <c r="F76" s="217">
        <v>0</v>
      </c>
      <c r="G76" s="217"/>
    </row>
    <row r="77" spans="1:7" ht="33" customHeight="1">
      <c r="A77" s="132" t="s">
        <v>90</v>
      </c>
      <c r="B77" s="59"/>
      <c r="C77" s="71"/>
      <c r="D77" s="16" t="s">
        <v>113</v>
      </c>
      <c r="E77" s="18"/>
      <c r="F77" s="85">
        <f>F78</f>
        <v>20</v>
      </c>
      <c r="G77" s="85">
        <f t="shared" ref="G77" si="14">G78</f>
        <v>10.1</v>
      </c>
    </row>
    <row r="78" spans="1:7" ht="22.5" customHeight="1">
      <c r="A78" s="132"/>
      <c r="B78" s="59"/>
      <c r="C78" s="71" t="s">
        <v>55</v>
      </c>
      <c r="D78" s="18" t="s">
        <v>60</v>
      </c>
      <c r="E78" s="18">
        <v>200</v>
      </c>
      <c r="F78" s="217">
        <v>20</v>
      </c>
      <c r="G78" s="217">
        <v>10.1</v>
      </c>
    </row>
    <row r="79" spans="1:7" ht="17.25" customHeight="1">
      <c r="A79" s="132" t="s">
        <v>91</v>
      </c>
      <c r="B79" s="59"/>
      <c r="C79" s="71"/>
      <c r="D79" s="87" t="s">
        <v>66</v>
      </c>
      <c r="E79" s="22"/>
      <c r="F79" s="197">
        <f>F80+F81+F82+F83+F84+F85+F86</f>
        <v>4328.3</v>
      </c>
      <c r="G79" s="197">
        <f t="shared" ref="G79" si="15">G80+G81+G82+G83+G84+G85+G86</f>
        <v>32.6</v>
      </c>
    </row>
    <row r="80" spans="1:7" ht="17.25" customHeight="1">
      <c r="A80" s="132"/>
      <c r="B80" s="125"/>
      <c r="C80" s="71" t="s">
        <v>50</v>
      </c>
      <c r="D80" s="22" t="s">
        <v>81</v>
      </c>
      <c r="E80" s="22">
        <v>200</v>
      </c>
      <c r="F80" s="198">
        <v>400</v>
      </c>
      <c r="G80" s="198">
        <v>12.6</v>
      </c>
    </row>
    <row r="81" spans="1:7" ht="17.25" customHeight="1">
      <c r="A81" s="132"/>
      <c r="B81" s="111" t="s">
        <v>95</v>
      </c>
      <c r="C81" s="133" t="s">
        <v>55</v>
      </c>
      <c r="D81" s="28" t="s">
        <v>117</v>
      </c>
      <c r="E81" s="18">
        <v>200</v>
      </c>
      <c r="F81" s="216">
        <v>750</v>
      </c>
      <c r="G81" s="216">
        <v>0</v>
      </c>
    </row>
    <row r="82" spans="1:7" ht="17.25" customHeight="1">
      <c r="A82" s="118"/>
      <c r="B82" s="138" t="s">
        <v>108</v>
      </c>
      <c r="C82" s="117" t="s">
        <v>55</v>
      </c>
      <c r="D82" s="22" t="s">
        <v>117</v>
      </c>
      <c r="E82" s="22">
        <v>200</v>
      </c>
      <c r="F82" s="216">
        <v>750.1</v>
      </c>
      <c r="G82" s="216">
        <v>0</v>
      </c>
    </row>
    <row r="83" spans="1:7" s="36" customFormat="1" ht="15" customHeight="1">
      <c r="A83" s="110" t="s">
        <v>119</v>
      </c>
      <c r="B83" s="100"/>
      <c r="C83" s="71" t="s">
        <v>55</v>
      </c>
      <c r="D83" s="22" t="s">
        <v>81</v>
      </c>
      <c r="E83" s="22">
        <v>200</v>
      </c>
      <c r="F83" s="198">
        <v>153.80000000000001</v>
      </c>
      <c r="G83" s="198">
        <v>20</v>
      </c>
    </row>
    <row r="84" spans="1:7" s="36" customFormat="1" ht="15" customHeight="1">
      <c r="A84" s="110" t="s">
        <v>116</v>
      </c>
      <c r="B84" s="82" t="s">
        <v>95</v>
      </c>
      <c r="C84" s="71" t="s">
        <v>55</v>
      </c>
      <c r="D84" s="28" t="s">
        <v>70</v>
      </c>
      <c r="E84" s="22">
        <v>200</v>
      </c>
      <c r="F84" s="216">
        <v>1960</v>
      </c>
      <c r="G84" s="216">
        <v>0</v>
      </c>
    </row>
    <row r="85" spans="1:7" s="36" customFormat="1" ht="15" customHeight="1">
      <c r="A85" s="110" t="s">
        <v>116</v>
      </c>
      <c r="B85" s="25" t="s">
        <v>108</v>
      </c>
      <c r="C85" s="75" t="s">
        <v>55</v>
      </c>
      <c r="D85" s="22" t="s">
        <v>70</v>
      </c>
      <c r="E85" s="22">
        <v>200</v>
      </c>
      <c r="F85" s="198">
        <v>254.4</v>
      </c>
      <c r="G85" s="216">
        <v>0</v>
      </c>
    </row>
    <row r="86" spans="1:7" ht="15" customHeight="1">
      <c r="A86" s="110" t="s">
        <v>116</v>
      </c>
      <c r="B86" s="54" t="s">
        <v>102</v>
      </c>
      <c r="C86" s="76" t="s">
        <v>55</v>
      </c>
      <c r="D86" s="22" t="s">
        <v>70</v>
      </c>
      <c r="E86" s="37">
        <v>200</v>
      </c>
      <c r="F86" s="198">
        <v>60</v>
      </c>
      <c r="G86" s="216">
        <v>0</v>
      </c>
    </row>
    <row r="87" spans="1:7" ht="31.5">
      <c r="A87" s="132" t="s">
        <v>92</v>
      </c>
      <c r="B87" s="56"/>
      <c r="C87" s="77"/>
      <c r="D87" s="88" t="s">
        <v>87</v>
      </c>
      <c r="E87" s="37"/>
      <c r="F87" s="85">
        <f>F88+F89+F90</f>
        <v>45</v>
      </c>
      <c r="G87" s="85">
        <f>G88+G89+G90</f>
        <v>0</v>
      </c>
    </row>
    <row r="88" spans="1:7" ht="15" customHeight="1">
      <c r="A88" s="132"/>
      <c r="B88" s="56"/>
      <c r="C88" s="77" t="s">
        <v>82</v>
      </c>
      <c r="D88" s="37" t="s">
        <v>114</v>
      </c>
      <c r="E88" s="37">
        <v>500</v>
      </c>
      <c r="F88" s="198">
        <v>45</v>
      </c>
      <c r="G88" s="198"/>
    </row>
    <row r="89" spans="1:7" ht="15" hidden="1" customHeight="1">
      <c r="A89" s="35"/>
      <c r="B89" s="101"/>
      <c r="C89" s="77" t="s">
        <v>82</v>
      </c>
      <c r="D89" s="37" t="s">
        <v>86</v>
      </c>
      <c r="E89" s="37">
        <v>400</v>
      </c>
      <c r="F89" s="198"/>
      <c r="G89" s="198"/>
    </row>
    <row r="90" spans="1:7" ht="15" hidden="1" customHeight="1">
      <c r="A90" s="35"/>
      <c r="B90" s="101"/>
      <c r="C90" s="77" t="s">
        <v>82</v>
      </c>
      <c r="D90" s="37" t="s">
        <v>86</v>
      </c>
      <c r="E90" s="37">
        <v>400</v>
      </c>
      <c r="F90" s="216"/>
      <c r="G90" s="216"/>
    </row>
    <row r="91" spans="1:7" ht="32.25" customHeight="1">
      <c r="A91" s="2" t="s">
        <v>74</v>
      </c>
      <c r="B91" s="102"/>
      <c r="C91" s="78"/>
      <c r="D91" s="85" t="s">
        <v>72</v>
      </c>
      <c r="E91" s="8"/>
      <c r="F91" s="85">
        <f>F92</f>
        <v>15</v>
      </c>
      <c r="G91" s="85">
        <f t="shared" ref="G91" si="16">G92</f>
        <v>0</v>
      </c>
    </row>
    <row r="92" spans="1:7" ht="33" customHeight="1">
      <c r="A92" s="3" t="s">
        <v>98</v>
      </c>
      <c r="B92" s="103"/>
      <c r="C92" s="78" t="s">
        <v>50</v>
      </c>
      <c r="D92" s="1" t="s">
        <v>71</v>
      </c>
      <c r="E92" s="62">
        <v>200</v>
      </c>
      <c r="F92" s="198">
        <v>15</v>
      </c>
      <c r="G92" s="198">
        <v>0</v>
      </c>
    </row>
    <row r="93" spans="1:7" s="38" customFormat="1" ht="29.25" hidden="1" customHeight="1">
      <c r="A93" s="4" t="s">
        <v>80</v>
      </c>
      <c r="B93" s="104"/>
      <c r="C93" s="55" t="s">
        <v>50</v>
      </c>
      <c r="D93" s="5" t="s">
        <v>76</v>
      </c>
      <c r="E93" s="8">
        <v>500</v>
      </c>
      <c r="F93" s="214"/>
      <c r="G93" s="214"/>
    </row>
    <row r="94" spans="1:7" s="38" customFormat="1" ht="17.25" customHeight="1">
      <c r="A94" s="39" t="s">
        <v>83</v>
      </c>
      <c r="B94" s="105"/>
      <c r="C94" s="79"/>
      <c r="D94" s="40" t="s">
        <v>84</v>
      </c>
      <c r="E94" s="8"/>
      <c r="F94" s="85">
        <f>F95+F96+F97</f>
        <v>4476.5999999999995</v>
      </c>
      <c r="G94" s="85">
        <f t="shared" ref="G94" si="17">G95+G96+G97</f>
        <v>110.8</v>
      </c>
    </row>
    <row r="95" spans="1:7" ht="52.5" customHeight="1">
      <c r="A95" s="6" t="s">
        <v>99</v>
      </c>
      <c r="B95" s="12"/>
      <c r="C95" s="79" t="s">
        <v>54</v>
      </c>
      <c r="D95" s="41" t="s">
        <v>85</v>
      </c>
      <c r="E95" s="62">
        <v>200</v>
      </c>
      <c r="F95" s="198">
        <v>1088.5</v>
      </c>
      <c r="G95" s="198">
        <v>110.8</v>
      </c>
    </row>
    <row r="96" spans="1:7" ht="18" customHeight="1">
      <c r="A96" s="6"/>
      <c r="B96" s="64" t="s">
        <v>95</v>
      </c>
      <c r="C96" s="78" t="s">
        <v>54</v>
      </c>
      <c r="D96" s="63" t="s">
        <v>103</v>
      </c>
      <c r="E96" s="62">
        <v>200</v>
      </c>
      <c r="F96" s="198">
        <v>3384.7</v>
      </c>
      <c r="G96" s="198">
        <v>0</v>
      </c>
    </row>
    <row r="97" spans="1:7" ht="16.5" customHeight="1">
      <c r="A97" s="6"/>
      <c r="B97" s="106"/>
      <c r="C97" s="78" t="s">
        <v>54</v>
      </c>
      <c r="D97" s="63" t="s">
        <v>103</v>
      </c>
      <c r="E97" s="62">
        <v>200</v>
      </c>
      <c r="F97" s="198">
        <v>3.4</v>
      </c>
      <c r="G97" s="198">
        <v>0</v>
      </c>
    </row>
    <row r="98" spans="1:7" ht="15" hidden="1" customHeight="1">
      <c r="A98" s="83" t="s">
        <v>105</v>
      </c>
      <c r="B98" s="53" t="s">
        <v>95</v>
      </c>
      <c r="C98" s="49" t="s">
        <v>54</v>
      </c>
      <c r="D98" s="50" t="s">
        <v>100</v>
      </c>
      <c r="E98" s="66">
        <v>200</v>
      </c>
      <c r="F98" s="198"/>
      <c r="G98" s="198"/>
    </row>
    <row r="99" spans="1:7" ht="15" hidden="1" customHeight="1">
      <c r="A99" s="6"/>
      <c r="B99" s="54" t="s">
        <v>101</v>
      </c>
      <c r="C99" s="51" t="s">
        <v>54</v>
      </c>
      <c r="D99" s="52" t="s">
        <v>100</v>
      </c>
      <c r="E99" s="57">
        <v>200</v>
      </c>
      <c r="F99" s="198"/>
      <c r="G99" s="198"/>
    </row>
    <row r="100" spans="1:7" ht="15" hidden="1" customHeight="1">
      <c r="A100" s="6"/>
      <c r="B100" s="56" t="s">
        <v>102</v>
      </c>
      <c r="C100" s="51" t="s">
        <v>54</v>
      </c>
      <c r="D100" s="52" t="s">
        <v>100</v>
      </c>
      <c r="E100" s="57">
        <v>200</v>
      </c>
      <c r="F100" s="198"/>
      <c r="G100" s="198"/>
    </row>
    <row r="101" spans="1:7" ht="24.75" customHeight="1">
      <c r="A101" s="7" t="s">
        <v>73</v>
      </c>
      <c r="B101" s="107"/>
      <c r="C101" s="55" t="s">
        <v>56</v>
      </c>
      <c r="D101" s="8" t="s">
        <v>61</v>
      </c>
      <c r="E101" s="8">
        <v>800</v>
      </c>
      <c r="F101" s="208">
        <v>51.5</v>
      </c>
      <c r="G101" s="208">
        <v>0</v>
      </c>
    </row>
    <row r="102" spans="1:7">
      <c r="A102" s="15" t="s">
        <v>96</v>
      </c>
      <c r="B102" s="89"/>
      <c r="C102" s="67"/>
      <c r="D102" s="16"/>
      <c r="E102" s="58"/>
      <c r="F102" s="218">
        <f>F6+F19+F55+F91+F101+F93+F94</f>
        <v>20778.8</v>
      </c>
      <c r="G102" s="218">
        <f>G6+G19+G55+G91+G101+G93+G94</f>
        <v>2294.8000000000002</v>
      </c>
    </row>
    <row r="103" spans="1:7">
      <c r="A103" s="42"/>
      <c r="B103" s="108"/>
      <c r="C103" s="80"/>
      <c r="D103" s="43"/>
      <c r="E103" s="43"/>
      <c r="F103" s="142"/>
      <c r="G103" s="142"/>
    </row>
    <row r="104" spans="1:7">
      <c r="D104" s="44"/>
      <c r="E104" s="44"/>
      <c r="F104" s="44"/>
    </row>
    <row r="105" spans="1:7">
      <c r="D105" s="44"/>
      <c r="E105" s="44"/>
      <c r="F105" s="219"/>
      <c r="G105" s="219"/>
    </row>
    <row r="106" spans="1:7">
      <c r="A106" s="120"/>
      <c r="B106" s="109"/>
      <c r="D106" s="44"/>
      <c r="E106" s="44"/>
      <c r="F106" s="44"/>
      <c r="G106" s="44"/>
    </row>
    <row r="107" spans="1:7">
      <c r="A107" s="119"/>
      <c r="D107" s="44"/>
      <c r="E107" s="44"/>
      <c r="F107" s="44"/>
      <c r="G107" s="44"/>
    </row>
    <row r="108" spans="1:7">
      <c r="A108" s="119" t="s">
        <v>118</v>
      </c>
      <c r="D108" s="44"/>
      <c r="E108" s="44"/>
      <c r="F108" s="219"/>
      <c r="G108" s="219"/>
    </row>
    <row r="110" spans="1:7">
      <c r="D110" s="65"/>
      <c r="F110" s="220"/>
      <c r="G110" s="220"/>
    </row>
    <row r="111" spans="1:7">
      <c r="D111" s="65"/>
      <c r="F111" s="220"/>
      <c r="G111" s="220"/>
    </row>
    <row r="112" spans="1:7">
      <c r="D112" s="65"/>
      <c r="F112" s="220"/>
      <c r="G112" s="220"/>
    </row>
    <row r="113" spans="4:7">
      <c r="D113" s="65"/>
      <c r="F113" s="220"/>
      <c r="G113" s="220"/>
    </row>
    <row r="114" spans="4:7">
      <c r="D114" s="65"/>
      <c r="F114" s="221"/>
      <c r="G114" s="221"/>
    </row>
    <row r="115" spans="4:7">
      <c r="G115" s="219"/>
    </row>
  </sheetData>
  <mergeCells count="58">
    <mergeCell ref="G63:G64"/>
    <mergeCell ref="A63:A64"/>
    <mergeCell ref="C63:C64"/>
    <mergeCell ref="D63:D64"/>
    <mergeCell ref="E63:E64"/>
    <mergeCell ref="F63:F64"/>
    <mergeCell ref="G57:G59"/>
    <mergeCell ref="A55:A56"/>
    <mergeCell ref="C55:C56"/>
    <mergeCell ref="D55:D56"/>
    <mergeCell ref="E55:E56"/>
    <mergeCell ref="F55:F56"/>
    <mergeCell ref="G55:G56"/>
    <mergeCell ref="A57:A59"/>
    <mergeCell ref="C57:C58"/>
    <mergeCell ref="D57:D59"/>
    <mergeCell ref="E57:E58"/>
    <mergeCell ref="F57:F59"/>
    <mergeCell ref="G43:G44"/>
    <mergeCell ref="A36:A38"/>
    <mergeCell ref="C36:C38"/>
    <mergeCell ref="D36:D38"/>
    <mergeCell ref="E36:E38"/>
    <mergeCell ref="F36:F38"/>
    <mergeCell ref="G36:G38"/>
    <mergeCell ref="A43:A44"/>
    <mergeCell ref="C43:C44"/>
    <mergeCell ref="D43:D44"/>
    <mergeCell ref="E43:E44"/>
    <mergeCell ref="F43:F44"/>
    <mergeCell ref="G14:G16"/>
    <mergeCell ref="A29:A30"/>
    <mergeCell ref="C29:C30"/>
    <mergeCell ref="D29:D30"/>
    <mergeCell ref="E29:E30"/>
    <mergeCell ref="F29:F30"/>
    <mergeCell ref="G29:G30"/>
    <mergeCell ref="A22:A23"/>
    <mergeCell ref="C22:C23"/>
    <mergeCell ref="D22:D23"/>
    <mergeCell ref="E22:E23"/>
    <mergeCell ref="F22:F23"/>
    <mergeCell ref="G22:G23"/>
    <mergeCell ref="A14:A16"/>
    <mergeCell ref="C14:C15"/>
    <mergeCell ref="D14:D16"/>
    <mergeCell ref="E14:E16"/>
    <mergeCell ref="F14:F16"/>
    <mergeCell ref="A2:G2"/>
    <mergeCell ref="A1:G1"/>
    <mergeCell ref="A3:G3"/>
    <mergeCell ref="A4:G4"/>
    <mergeCell ref="A7:A8"/>
    <mergeCell ref="C7:C8"/>
    <mergeCell ref="D7:D8"/>
    <mergeCell ref="E7:E8"/>
    <mergeCell ref="F7:F8"/>
    <mergeCell ref="G7:G8"/>
  </mergeCells>
  <pageMargins left="0.70866141732283472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2025-03-27T08:13:12Z</cp:lastPrinted>
  <dcterms:created xsi:type="dcterms:W3CDTF">2015-03-06T04:53:28Z</dcterms:created>
  <dcterms:modified xsi:type="dcterms:W3CDTF">2025-04-10T06:45:10Z</dcterms:modified>
</cp:coreProperties>
</file>